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hony/iCloud Drive (Archive)/Documents/PROPWEALTH/BURTON ON TRENT/"/>
    </mc:Choice>
  </mc:AlternateContent>
  <xr:revisionPtr revIDLastSave="0" documentId="8_{025DC230-3AC6-624A-982D-68AF16016190}" xr6:coauthVersionLast="47" xr6:coauthVersionMax="47" xr10:uidLastSave="{00000000-0000-0000-0000-000000000000}"/>
  <bookViews>
    <workbookView xWindow="0" yWindow="460" windowWidth="28800" windowHeight="16280" xr2:uid="{CDC037A6-17C3-492B-9BDB-C087A8BE3ECE}"/>
  </bookViews>
  <sheets>
    <sheet name="CROWN WORKS" sheetId="2" r:id="rId1"/>
  </sheets>
  <definedNames>
    <definedName name="_xlnm._FilterDatabase" localSheetId="0" hidden="1">'CROWN WORKS'!$B$17:$R$42</definedName>
    <definedName name="_xlnm.Print_Titles" localSheetId="0">'CROWN WORKS'!$1:$17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2" i="2" l="1"/>
  <c r="P42" i="2"/>
  <c r="Q41" i="2"/>
  <c r="P41" i="2"/>
  <c r="Q40" i="2"/>
  <c r="P40" i="2"/>
  <c r="Q39" i="2"/>
  <c r="P39" i="2"/>
  <c r="Q38" i="2"/>
  <c r="P38" i="2"/>
  <c r="Q37" i="2"/>
  <c r="P37" i="2"/>
  <c r="Q36" i="2"/>
  <c r="P36" i="2"/>
  <c r="Q35" i="2"/>
  <c r="P35" i="2"/>
  <c r="Q34" i="2"/>
  <c r="P34" i="2"/>
  <c r="R34" i="2" s="1"/>
  <c r="Q33" i="2"/>
  <c r="P33" i="2"/>
  <c r="Q32" i="2"/>
  <c r="P32" i="2"/>
  <c r="Q31" i="2"/>
  <c r="P31" i="2"/>
  <c r="Q30" i="2"/>
  <c r="P30" i="2"/>
  <c r="R30" i="2" s="1"/>
  <c r="Q29" i="2"/>
  <c r="P29" i="2"/>
  <c r="Q28" i="2"/>
  <c r="P28" i="2"/>
  <c r="Q27" i="2"/>
  <c r="P27" i="2"/>
  <c r="Q26" i="2"/>
  <c r="P26" i="2"/>
  <c r="R26" i="2" s="1"/>
  <c r="Q25" i="2"/>
  <c r="P25" i="2"/>
  <c r="R25" i="2" s="1"/>
  <c r="Q24" i="2"/>
  <c r="P24" i="2"/>
  <c r="Q23" i="2"/>
  <c r="P23" i="2"/>
  <c r="Q22" i="2"/>
  <c r="P22" i="2"/>
  <c r="R22" i="2" s="1"/>
  <c r="Q21" i="2"/>
  <c r="P21" i="2"/>
  <c r="R21" i="2" s="1"/>
  <c r="Q20" i="2"/>
  <c r="P20" i="2"/>
  <c r="Q19" i="2"/>
  <c r="P19" i="2"/>
  <c r="Q18" i="2"/>
  <c r="P18" i="2"/>
  <c r="R32" i="2" l="1"/>
  <c r="R36" i="2"/>
  <c r="R38" i="2"/>
  <c r="R39" i="2"/>
  <c r="R41" i="2"/>
  <c r="R42" i="2"/>
  <c r="R28" i="2"/>
  <c r="R29" i="2"/>
  <c r="R23" i="2"/>
  <c r="R24" i="2"/>
  <c r="R35" i="2"/>
  <c r="R31" i="2"/>
  <c r="R18" i="2"/>
  <c r="R19" i="2"/>
  <c r="R20" i="2"/>
  <c r="R27" i="2"/>
  <c r="R37" i="2"/>
  <c r="R40" i="2"/>
  <c r="R33" i="2"/>
  <c r="N18" i="2"/>
  <c r="O18" i="2" s="1"/>
  <c r="I18" i="2"/>
  <c r="N38" i="2"/>
  <c r="O38" i="2" s="1"/>
  <c r="I38" i="2"/>
  <c r="K18" i="2" l="1"/>
  <c r="K38" i="2"/>
  <c r="N34" i="2"/>
  <c r="O34" i="2" s="1"/>
  <c r="I34" i="2"/>
  <c r="N22" i="2"/>
  <c r="O22" i="2" s="1"/>
  <c r="I22" i="2"/>
  <c r="N21" i="2"/>
  <c r="O21" i="2" s="1"/>
  <c r="I21" i="2"/>
  <c r="N20" i="2"/>
  <c r="O20" i="2" s="1"/>
  <c r="I20" i="2"/>
  <c r="N19" i="2"/>
  <c r="O19" i="2" s="1"/>
  <c r="I19" i="2"/>
  <c r="N29" i="2"/>
  <c r="O29" i="2" s="1"/>
  <c r="I29" i="2"/>
  <c r="N28" i="2"/>
  <c r="O28" i="2" s="1"/>
  <c r="I28" i="2"/>
  <c r="N27" i="2"/>
  <c r="O27" i="2" s="1"/>
  <c r="I27" i="2"/>
  <c r="N25" i="2"/>
  <c r="O25" i="2" s="1"/>
  <c r="I25" i="2"/>
  <c r="N24" i="2"/>
  <c r="O24" i="2" s="1"/>
  <c r="I24" i="2"/>
  <c r="N23" i="2"/>
  <c r="O23" i="2" s="1"/>
  <c r="I23" i="2"/>
  <c r="N36" i="2"/>
  <c r="O36" i="2" s="1"/>
  <c r="I36" i="2"/>
  <c r="N35" i="2"/>
  <c r="O35" i="2" s="1"/>
  <c r="I35" i="2"/>
  <c r="N33" i="2"/>
  <c r="O33" i="2" s="1"/>
  <c r="I33" i="2"/>
  <c r="N32" i="2"/>
  <c r="O32" i="2" s="1"/>
  <c r="I32" i="2"/>
  <c r="N31" i="2"/>
  <c r="O31" i="2" s="1"/>
  <c r="I31" i="2"/>
  <c r="N42" i="2"/>
  <c r="O42" i="2" s="1"/>
  <c r="I42" i="2"/>
  <c r="K34" i="2" l="1"/>
  <c r="K19" i="2"/>
  <c r="K20" i="2"/>
  <c r="K21" i="2"/>
  <c r="K22" i="2"/>
  <c r="K23" i="2"/>
  <c r="K24" i="2"/>
  <c r="K25" i="2"/>
  <c r="K27" i="2"/>
  <c r="K28" i="2"/>
  <c r="K29" i="2"/>
  <c r="K32" i="2"/>
  <c r="K33" i="2"/>
  <c r="K35" i="2"/>
  <c r="K36" i="2"/>
  <c r="K31" i="2"/>
  <c r="K42" i="2"/>
  <c r="N41" i="2" l="1"/>
  <c r="O41" i="2" s="1"/>
  <c r="K41" i="2"/>
  <c r="I41" i="2"/>
  <c r="N39" i="2"/>
  <c r="O39" i="2" s="1"/>
  <c r="K39" i="2"/>
  <c r="I39" i="2"/>
  <c r="N37" i="2"/>
  <c r="O37" i="2" s="1"/>
  <c r="K37" i="2"/>
  <c r="I37" i="2"/>
  <c r="N30" i="2"/>
  <c r="O30" i="2" s="1"/>
  <c r="K30" i="2"/>
  <c r="I30" i="2"/>
  <c r="N26" i="2"/>
  <c r="O26" i="2" s="1"/>
  <c r="K26" i="2"/>
  <c r="I26" i="2"/>
  <c r="N40" i="2"/>
  <c r="O40" i="2" s="1"/>
  <c r="K40" i="2"/>
  <c r="I40" i="2"/>
</calcChain>
</file>

<file path=xl/sharedStrings.xml><?xml version="1.0" encoding="utf-8"?>
<sst xmlns="http://schemas.openxmlformats.org/spreadsheetml/2006/main" count="107" uniqueCount="43">
  <si>
    <t>CROWN HOUSE</t>
  </si>
  <si>
    <t>New Street</t>
  </si>
  <si>
    <t>Burton on Trent</t>
  </si>
  <si>
    <t>DE14 3SN</t>
  </si>
  <si>
    <t>KEY:</t>
  </si>
  <si>
    <t>Black Text = One Bedroom Unit</t>
  </si>
  <si>
    <t>Blue Text = Two Bedroom Unit</t>
  </si>
  <si>
    <t>Red Highlight = Unit Reserved</t>
  </si>
  <si>
    <t>Yellow Highlight = Funds pending</t>
  </si>
  <si>
    <t>*Initial upfront amounts to be paid are Reservation Deposit (10% of Purchase Price) + £995 Upfront Legal Fee</t>
  </si>
  <si>
    <t>UNIT DETAILS</t>
  </si>
  <si>
    <t>INCOME</t>
  </si>
  <si>
    <t>EXPENSES</t>
  </si>
  <si>
    <t>NET INCOME</t>
  </si>
  <si>
    <t>PURCHASE PROCESS - CASH/MORTGAGE</t>
  </si>
  <si>
    <t>Status</t>
  </si>
  <si>
    <t>Plot No</t>
  </si>
  <si>
    <t>Level</t>
  </si>
  <si>
    <t>Type</t>
  </si>
  <si>
    <t>Sq M</t>
  </si>
  <si>
    <t>Sq Ft</t>
  </si>
  <si>
    <t>Investor Price</t>
  </si>
  <si>
    <t>£ psf</t>
  </si>
  <si>
    <t>Rental PA £**</t>
  </si>
  <si>
    <t>Yield (gross)</t>
  </si>
  <si>
    <t>Service Charge</t>
  </si>
  <si>
    <t>Ground Rent</t>
  </si>
  <si>
    <t>Yield (Net)</t>
  </si>
  <si>
    <t>Reservation Deposit 10%</t>
  </si>
  <si>
    <t>18 x Monthly Payments to 25%</t>
  </si>
  <si>
    <t>Balance 70%</t>
  </si>
  <si>
    <t>Available</t>
  </si>
  <si>
    <t>First Floor</t>
  </si>
  <si>
    <t>1 Bed</t>
  </si>
  <si>
    <t>SOLD</t>
  </si>
  <si>
    <t>Second Floor</t>
  </si>
  <si>
    <t>2 Bed</t>
  </si>
  <si>
    <t>Third Floor</t>
  </si>
  <si>
    <t>Fourth Floor</t>
  </si>
  <si>
    <t>ON HOLD</t>
  </si>
  <si>
    <t>SOLDa</t>
  </si>
  <si>
    <t>Fifth Floor</t>
  </si>
  <si>
    <t>Sixth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</si>
</sst>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0.0"/>
    <numFmt numFmtId="166" formatCode="&quot;£&quot;#,##0"/>
    <numFmt numFmtId="167" formatCode="[$£-809]#,##0"/>
    <numFmt numFmtId="168" formatCode="[$£-809]#,##0.00"/>
    <numFmt numFmtId="169" formatCode="&quot;£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" fontId="3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0" fontId="4" fillId="0" borderId="0" xfId="0" applyFont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" fontId="5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center"/>
    </xf>
    <xf numFmtId="0" fontId="1" fillId="0" borderId="0" xfId="0" applyFont="1"/>
    <xf numFmtId="0" fontId="8" fillId="0" borderId="0" xfId="0" applyFont="1"/>
    <xf numFmtId="0" fontId="10" fillId="0" borderId="0" xfId="1" applyFont="1" applyAlignment="1">
      <alignment horizontal="left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1" fontId="6" fillId="2" borderId="6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166" fontId="6" fillId="2" borderId="10" xfId="1" applyNumberFormat="1" applyFont="1" applyFill="1" applyBorder="1" applyAlignment="1">
      <alignment horizontal="center" vertical="center" wrapText="1"/>
    </xf>
    <xf numFmtId="166" fontId="8" fillId="0" borderId="0" xfId="0" applyNumberFormat="1" applyFont="1"/>
    <xf numFmtId="0" fontId="8" fillId="3" borderId="0" xfId="0" applyFont="1" applyFill="1"/>
    <xf numFmtId="0" fontId="8" fillId="4" borderId="0" xfId="0" applyFont="1" applyFill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3" fillId="4" borderId="0" xfId="0" applyFont="1" applyFill="1"/>
    <xf numFmtId="0" fontId="13" fillId="3" borderId="0" xfId="0" applyFont="1" applyFill="1"/>
    <xf numFmtId="10" fontId="6" fillId="2" borderId="9" xfId="1" applyNumberFormat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/>
    </xf>
    <xf numFmtId="169" fontId="8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67" fontId="11" fillId="0" borderId="1" xfId="0" applyNumberFormat="1" applyFont="1" applyBorder="1" applyAlignment="1">
      <alignment horizontal="center" vertical="center"/>
    </xf>
    <xf numFmtId="168" fontId="11" fillId="0" borderId="1" xfId="0" applyNumberFormat="1" applyFont="1" applyBorder="1" applyAlignment="1">
      <alignment horizontal="center" vertical="center"/>
    </xf>
    <xf numFmtId="169" fontId="11" fillId="0" borderId="1" xfId="0" applyNumberFormat="1" applyFont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9" fontId="11" fillId="0" borderId="1" xfId="0" applyNumberFormat="1" applyFont="1" applyBorder="1" applyAlignment="1">
      <alignment horizontal="center"/>
    </xf>
    <xf numFmtId="166" fontId="6" fillId="2" borderId="9" xfId="1" applyNumberFormat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/>
    </xf>
    <xf numFmtId="167" fontId="8" fillId="4" borderId="1" xfId="0" applyNumberFormat="1" applyFont="1" applyFill="1" applyBorder="1" applyAlignment="1">
      <alignment horizontal="center" vertical="center"/>
    </xf>
    <xf numFmtId="9" fontId="8" fillId="4" borderId="1" xfId="0" applyNumberFormat="1" applyFont="1" applyFill="1" applyBorder="1" applyAlignment="1">
      <alignment horizontal="center"/>
    </xf>
    <xf numFmtId="168" fontId="8" fillId="4" borderId="1" xfId="0" applyNumberFormat="1" applyFont="1" applyFill="1" applyBorder="1" applyAlignment="1">
      <alignment horizontal="center" vertical="center"/>
    </xf>
    <xf numFmtId="169" fontId="8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/>
    </xf>
    <xf numFmtId="167" fontId="11" fillId="4" borderId="1" xfId="0" applyNumberFormat="1" applyFont="1" applyFill="1" applyBorder="1" applyAlignment="1">
      <alignment horizontal="center" vertical="center"/>
    </xf>
    <xf numFmtId="9" fontId="11" fillId="4" borderId="1" xfId="0" applyNumberFormat="1" applyFont="1" applyFill="1" applyBorder="1" applyAlignment="1">
      <alignment horizontal="center"/>
    </xf>
    <xf numFmtId="168" fontId="11" fillId="4" borderId="1" xfId="0" applyNumberFormat="1" applyFont="1" applyFill="1" applyBorder="1" applyAlignment="1">
      <alignment horizontal="center" vertical="center"/>
    </xf>
    <xf numFmtId="169" fontId="11" fillId="4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/>
    </xf>
    <xf numFmtId="167" fontId="8" fillId="3" borderId="1" xfId="0" applyNumberFormat="1" applyFont="1" applyFill="1" applyBorder="1" applyAlignment="1">
      <alignment horizontal="center" vertical="center"/>
    </xf>
    <xf numFmtId="9" fontId="8" fillId="3" borderId="1" xfId="0" applyNumberFormat="1" applyFont="1" applyFill="1" applyBorder="1" applyAlignment="1">
      <alignment horizontal="center"/>
    </xf>
    <xf numFmtId="168" fontId="8" fillId="3" borderId="1" xfId="0" applyNumberFormat="1" applyFont="1" applyFill="1" applyBorder="1" applyAlignment="1">
      <alignment horizontal="center" vertical="center"/>
    </xf>
    <xf numFmtId="169" fontId="8" fillId="3" borderId="1" xfId="0" applyNumberFormat="1" applyFont="1" applyFill="1" applyBorder="1" applyAlignment="1">
      <alignment horizontal="center"/>
    </xf>
    <xf numFmtId="168" fontId="8" fillId="0" borderId="0" xfId="0" applyNumberFormat="1" applyFont="1"/>
    <xf numFmtId="167" fontId="8" fillId="0" borderId="0" xfId="0" applyNumberFormat="1" applyFont="1"/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</cellXfs>
  <cellStyles count="27">
    <cellStyle name="Comma 2" xfId="3" xr:uid="{74E45C19-4F06-4200-9446-C6190702FD47}"/>
    <cellStyle name="Comma 2 2" xfId="5" xr:uid="{3BFE14C3-A4E6-4137-9324-0CB4C79024F8}"/>
    <cellStyle name="Comma 2 2 2" xfId="19" xr:uid="{199495E6-C032-4CDB-AD7F-32A7124C7D78}"/>
    <cellStyle name="Comma 2 2 3" xfId="26" xr:uid="{E4C2D4B7-61BD-48D3-9A2F-23E036BEA18E}"/>
    <cellStyle name="Comma 2 2 4" xfId="12" xr:uid="{C06A2E11-EB83-4AE7-9E97-E2AF527EE04C}"/>
    <cellStyle name="Comma 2 3" xfId="15" xr:uid="{75A8BB9C-148C-4D0B-9D9A-0911D3ADD037}"/>
    <cellStyle name="Comma 2 4" xfId="22" xr:uid="{C1E471A7-C7B6-4C0C-94B3-2B191991E63C}"/>
    <cellStyle name="Comma 2 5" xfId="24" xr:uid="{CD14BBF5-ACFA-4C73-B68D-3FAAFC129024}"/>
    <cellStyle name="Comma 2 6" xfId="8" xr:uid="{C0474B9B-1289-4BB5-8AA5-9C4522CBD716}"/>
    <cellStyle name="Comma 3" xfId="2" xr:uid="{7373C54E-7448-47C5-B7DB-2FBE45963266}"/>
    <cellStyle name="Comma 3 2" xfId="4" xr:uid="{23AFBFB9-FE44-42C3-82E3-B4FAC7404DEA}"/>
    <cellStyle name="Comma 3 2 2" xfId="18" xr:uid="{EE3F3DEF-9A84-475F-9CA0-ECF7E8674CBA}"/>
    <cellStyle name="Comma 3 2 3" xfId="25" xr:uid="{97544573-08CE-455E-BA92-EFB465583B69}"/>
    <cellStyle name="Comma 3 2 4" xfId="11" xr:uid="{B775FBDD-E042-4B50-8768-70AAF402899E}"/>
    <cellStyle name="Comma 3 3" xfId="14" xr:uid="{6770E0AD-6429-41AC-A8DF-008688235D42}"/>
    <cellStyle name="Comma 3 4" xfId="21" xr:uid="{795EAC36-F11F-44F8-B110-893BB031A462}"/>
    <cellStyle name="Comma 3 5" xfId="23" xr:uid="{2B2B1A32-B10A-4334-B082-8438786BF7EA}"/>
    <cellStyle name="Comma 3 6" xfId="7" xr:uid="{F039B84C-974C-49A9-A931-279C2A61C537}"/>
    <cellStyle name="Comma 4" xfId="9" xr:uid="{60C95AD7-9CB3-4CC4-8FDC-DD7C7B6EF19D}"/>
    <cellStyle name="Comma 4 2" xfId="16" xr:uid="{3CC98D25-5E4D-4220-8E09-BABB074A003E}"/>
    <cellStyle name="Comma 5" xfId="10" xr:uid="{3DABE85E-6389-48E6-AF10-486CBF60D988}"/>
    <cellStyle name="Comma 5 2" xfId="17" xr:uid="{ED5D3275-37C7-4946-A342-D62D8A92B223}"/>
    <cellStyle name="Comma 6" xfId="13" xr:uid="{53D5F3B3-CB34-4B62-96DF-673ABB52182E}"/>
    <cellStyle name="Comma 7" xfId="20" xr:uid="{66ACF231-F2E2-45E2-9426-7F19E1ABD597}"/>
    <cellStyle name="Comma 8" xfId="6" xr:uid="{58A777E3-033A-4F76-BD74-5D730D4022F5}"/>
    <cellStyle name="Normal" xfId="0" builtinId="0"/>
    <cellStyle name="Normal 3" xfId="1" xr:uid="{E7825DE7-4DF4-4DF1-A92C-3ED4DEDF1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262464</xdr:colOff>
      <xdr:row>0</xdr:row>
      <xdr:rowOff>25401</xdr:rowOff>
    </xdr:from>
    <xdr:to>
      <xdr:col>17</xdr:col>
      <xdr:colOff>963019</xdr:colOff>
      <xdr:row>2</xdr:row>
      <xdr:rowOff>160868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868306-0C61-46D8-AD46-9446CA33E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658597" y="25401"/>
          <a:ext cx="2800289" cy="643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B57DB-4CC6-4429-9ED8-0E2125B0BA44}">
  <sheetPr>
    <pageSetUpPr fitToPage="1"/>
  </sheetPr>
  <dimension ref="A2:R48"/>
  <sheetViews>
    <sheetView tabSelected="1" topLeftCell="A3" zoomScaleNormal="100" workbookViewId="0">
      <selection activeCell="S11" sqref="S1:X1048576"/>
    </sheetView>
  </sheetViews>
  <sheetFormatPr baseColWidth="10" defaultColWidth="11.5" defaultRowHeight="17.25" customHeight="1" x14ac:dyDescent="0.2"/>
  <cols>
    <col min="1" max="1" width="3.6640625" style="13" customWidth="1"/>
    <col min="2" max="2" width="11.5" style="13"/>
    <col min="3" max="3" width="7.83203125" style="13" customWidth="1"/>
    <col min="4" max="4" width="16.33203125" style="14" customWidth="1"/>
    <col min="5" max="5" width="8.83203125" style="13" customWidth="1"/>
    <col min="6" max="6" width="6.83203125" style="13" customWidth="1"/>
    <col min="7" max="7" width="7" style="13" customWidth="1"/>
    <col min="8" max="8" width="11" style="13" customWidth="1"/>
    <col min="9" max="9" width="8" style="13" customWidth="1"/>
    <col min="10" max="10" width="8.5" style="13" customWidth="1"/>
    <col min="11" max="11" width="7.33203125" style="24" customWidth="1"/>
    <col min="12" max="12" width="8.83203125" style="14" customWidth="1"/>
    <col min="13" max="13" width="6.5" style="14" customWidth="1"/>
    <col min="14" max="14" width="9.83203125" style="14" customWidth="1"/>
    <col min="15" max="15" width="6" style="24" customWidth="1"/>
    <col min="16" max="16" width="12.5" style="14" customWidth="1"/>
    <col min="17" max="17" width="11.83203125" style="14" customWidth="1"/>
    <col min="18" max="18" width="14.6640625" style="24" customWidth="1"/>
    <col min="19" max="16384" width="11.5" style="13"/>
  </cols>
  <sheetData>
    <row r="2" spans="3:18" s="6" customFormat="1" ht="24" x14ac:dyDescent="0.3">
      <c r="C2" s="15" t="s">
        <v>0</v>
      </c>
      <c r="D2" s="2"/>
      <c r="E2" s="2"/>
      <c r="F2" s="2"/>
      <c r="G2" s="3"/>
      <c r="H2" s="1"/>
      <c r="I2" s="1"/>
      <c r="J2" s="4"/>
      <c r="K2" s="5"/>
      <c r="L2" s="1"/>
      <c r="M2" s="1"/>
      <c r="N2" s="4"/>
      <c r="O2" s="5"/>
      <c r="P2" s="1"/>
      <c r="Q2" s="5"/>
      <c r="R2" s="5"/>
    </row>
    <row r="3" spans="3:18" ht="17.25" customHeight="1" x14ac:dyDescent="0.2">
      <c r="C3" s="13" t="s">
        <v>1</v>
      </c>
    </row>
    <row r="4" spans="3:18" ht="17.25" customHeight="1" x14ac:dyDescent="0.2">
      <c r="C4" t="s">
        <v>2</v>
      </c>
    </row>
    <row r="5" spans="3:18" ht="17.25" customHeight="1" x14ac:dyDescent="0.2">
      <c r="C5" t="s">
        <v>3</v>
      </c>
    </row>
    <row r="7" spans="3:18" ht="17.25" customHeight="1" x14ac:dyDescent="0.2">
      <c r="C7" s="27" t="s">
        <v>4</v>
      </c>
    </row>
    <row r="8" spans="3:18" ht="17.25" customHeight="1" x14ac:dyDescent="0.2">
      <c r="C8" s="27" t="s">
        <v>5</v>
      </c>
    </row>
    <row r="9" spans="3:18" ht="17.25" customHeight="1" x14ac:dyDescent="0.2">
      <c r="C9" s="28" t="s">
        <v>6</v>
      </c>
    </row>
    <row r="10" spans="3:18" s="14" customFormat="1" ht="17.25" customHeight="1" x14ac:dyDescent="0.2">
      <c r="C10" s="29"/>
      <c r="K10" s="24"/>
      <c r="O10" s="24"/>
      <c r="R10" s="24"/>
    </row>
    <row r="11" spans="3:18" s="14" customFormat="1" ht="17.25" customHeight="1" x14ac:dyDescent="0.2">
      <c r="C11" s="30" t="s">
        <v>7</v>
      </c>
      <c r="D11" s="26"/>
      <c r="K11" s="24"/>
      <c r="O11" s="24"/>
      <c r="R11" s="24"/>
    </row>
    <row r="12" spans="3:18" s="14" customFormat="1" ht="17.25" customHeight="1" x14ac:dyDescent="0.2">
      <c r="C12" s="31" t="s">
        <v>8</v>
      </c>
      <c r="D12" s="25"/>
      <c r="K12" s="24"/>
      <c r="O12" s="24"/>
      <c r="R12" s="24"/>
    </row>
    <row r="13" spans="3:18" s="14" customFormat="1" ht="17.25" customHeight="1" x14ac:dyDescent="0.2">
      <c r="K13" s="24"/>
      <c r="O13" s="24"/>
      <c r="R13" s="24"/>
    </row>
    <row r="14" spans="3:18" ht="15" x14ac:dyDescent="0.2">
      <c r="C14" s="8" t="s">
        <v>9</v>
      </c>
      <c r="D14" s="9"/>
      <c r="E14" s="9"/>
      <c r="F14" s="9"/>
      <c r="G14" s="10"/>
      <c r="H14" s="7"/>
      <c r="I14" s="7"/>
      <c r="J14" s="11"/>
      <c r="K14" s="12"/>
      <c r="L14" s="7"/>
      <c r="M14" s="7"/>
      <c r="N14" s="11"/>
      <c r="O14" s="12"/>
      <c r="P14" s="7"/>
      <c r="Q14" s="12"/>
      <c r="R14" s="12"/>
    </row>
    <row r="15" spans="3:18" ht="16" thickBot="1" x14ac:dyDescent="0.25">
      <c r="C15" s="8"/>
      <c r="D15" s="9"/>
      <c r="E15" s="9"/>
      <c r="F15" s="9"/>
      <c r="G15" s="10"/>
      <c r="H15" s="7"/>
      <c r="I15" s="7"/>
      <c r="J15" s="11"/>
      <c r="K15" s="12"/>
      <c r="L15" s="7"/>
      <c r="M15" s="7"/>
      <c r="N15" s="11"/>
      <c r="O15" s="12"/>
      <c r="P15" s="7"/>
      <c r="Q15" s="12"/>
      <c r="R15" s="12"/>
    </row>
    <row r="16" spans="3:18" ht="29" customHeight="1" x14ac:dyDescent="0.2">
      <c r="C16" s="74" t="s">
        <v>10</v>
      </c>
      <c r="D16" s="75"/>
      <c r="E16" s="75"/>
      <c r="F16" s="75"/>
      <c r="G16" s="75"/>
      <c r="H16" s="75"/>
      <c r="I16" s="76"/>
      <c r="J16" s="77" t="s">
        <v>11</v>
      </c>
      <c r="K16" s="78"/>
      <c r="L16" s="74" t="s">
        <v>12</v>
      </c>
      <c r="M16" s="76"/>
      <c r="N16" s="74" t="s">
        <v>13</v>
      </c>
      <c r="O16" s="76"/>
      <c r="P16" s="74" t="s">
        <v>14</v>
      </c>
      <c r="Q16" s="75"/>
      <c r="R16" s="76"/>
    </row>
    <row r="17" spans="1:18" ht="49" thickBot="1" x14ac:dyDescent="0.25">
      <c r="B17" s="50" t="s">
        <v>15</v>
      </c>
      <c r="C17" s="16" t="s">
        <v>16</v>
      </c>
      <c r="D17" s="17" t="s">
        <v>17</v>
      </c>
      <c r="E17" s="17" t="s">
        <v>18</v>
      </c>
      <c r="F17" s="18" t="s">
        <v>19</v>
      </c>
      <c r="G17" s="19" t="s">
        <v>20</v>
      </c>
      <c r="H17" s="20" t="s">
        <v>21</v>
      </c>
      <c r="I17" s="21" t="s">
        <v>22</v>
      </c>
      <c r="J17" s="22" t="s">
        <v>23</v>
      </c>
      <c r="K17" s="32" t="s">
        <v>24</v>
      </c>
      <c r="L17" s="33" t="s">
        <v>25</v>
      </c>
      <c r="M17" s="34" t="s">
        <v>26</v>
      </c>
      <c r="N17" s="33" t="s">
        <v>11</v>
      </c>
      <c r="O17" s="32" t="s">
        <v>27</v>
      </c>
      <c r="P17" s="33" t="s">
        <v>28</v>
      </c>
      <c r="Q17" s="23" t="s">
        <v>29</v>
      </c>
      <c r="R17" s="49" t="s">
        <v>30</v>
      </c>
    </row>
    <row r="18" spans="1:18" s="14" customFormat="1" ht="15" x14ac:dyDescent="0.2">
      <c r="A18" s="14">
        <v>1</v>
      </c>
      <c r="B18" s="37" t="s">
        <v>31</v>
      </c>
      <c r="C18" s="35">
        <v>102</v>
      </c>
      <c r="D18" s="37" t="s">
        <v>32</v>
      </c>
      <c r="E18" s="37" t="s">
        <v>33</v>
      </c>
      <c r="F18" s="38">
        <v>37.9</v>
      </c>
      <c r="G18" s="38">
        <v>407.95559999999995</v>
      </c>
      <c r="H18" s="39">
        <v>134995</v>
      </c>
      <c r="I18" s="39">
        <f t="shared" ref="I18:I29" si="0">H18/G18</f>
        <v>330.9061084098368</v>
      </c>
      <c r="J18" s="39">
        <v>9300</v>
      </c>
      <c r="K18" s="47">
        <f t="shared" ref="K18:K29" si="1">J18/H18</f>
        <v>6.8891440423719391E-2</v>
      </c>
      <c r="L18" s="39">
        <v>900</v>
      </c>
      <c r="M18" s="39">
        <v>0</v>
      </c>
      <c r="N18" s="39">
        <f t="shared" ref="N18:N29" si="2">J18-L18-M18</f>
        <v>8400</v>
      </c>
      <c r="O18" s="47">
        <f t="shared" ref="O18:O29" si="3">N18/H18</f>
        <v>6.22245268343272E-2</v>
      </c>
      <c r="P18" s="40">
        <f t="shared" ref="P18:P39" si="4">H18*0.1</f>
        <v>13499.5</v>
      </c>
      <c r="Q18" s="41">
        <f t="shared" ref="Q18:Q39" si="5">(H18*0.25)/18</f>
        <v>1874.9305555555557</v>
      </c>
      <c r="R18" s="41">
        <f t="shared" ref="R18:R39" si="6">H18-P18-Q18*18</f>
        <v>87746.75</v>
      </c>
    </row>
    <row r="19" spans="1:18" s="14" customFormat="1" ht="15" x14ac:dyDescent="0.2">
      <c r="A19" s="14">
        <v>1</v>
      </c>
      <c r="B19" s="37" t="s">
        <v>31</v>
      </c>
      <c r="C19" s="35">
        <v>104</v>
      </c>
      <c r="D19" s="37" t="s">
        <v>32</v>
      </c>
      <c r="E19" s="37" t="s">
        <v>33</v>
      </c>
      <c r="F19" s="38">
        <v>37</v>
      </c>
      <c r="G19" s="38">
        <v>398.26799999999997</v>
      </c>
      <c r="H19" s="39">
        <v>134995</v>
      </c>
      <c r="I19" s="39">
        <f t="shared" si="0"/>
        <v>338.95517591169767</v>
      </c>
      <c r="J19" s="39">
        <v>9300</v>
      </c>
      <c r="K19" s="47">
        <f t="shared" si="1"/>
        <v>6.8891440423719391E-2</v>
      </c>
      <c r="L19" s="39">
        <v>900</v>
      </c>
      <c r="M19" s="39">
        <v>0</v>
      </c>
      <c r="N19" s="39">
        <f t="shared" si="2"/>
        <v>8400</v>
      </c>
      <c r="O19" s="47">
        <f t="shared" si="3"/>
        <v>6.22245268343272E-2</v>
      </c>
      <c r="P19" s="40">
        <f t="shared" si="4"/>
        <v>13499.5</v>
      </c>
      <c r="Q19" s="41">
        <f t="shared" si="5"/>
        <v>1874.9305555555557</v>
      </c>
      <c r="R19" s="41">
        <f t="shared" si="6"/>
        <v>87746.75</v>
      </c>
    </row>
    <row r="20" spans="1:18" s="14" customFormat="1" ht="15" x14ac:dyDescent="0.2">
      <c r="A20" s="14">
        <v>1</v>
      </c>
      <c r="B20" s="37" t="s">
        <v>31</v>
      </c>
      <c r="C20" s="35">
        <v>106</v>
      </c>
      <c r="D20" s="37" t="s">
        <v>32</v>
      </c>
      <c r="E20" s="37" t="s">
        <v>33</v>
      </c>
      <c r="F20" s="38">
        <v>41.2</v>
      </c>
      <c r="G20" s="38">
        <v>443.47680000000003</v>
      </c>
      <c r="H20" s="39">
        <v>134995</v>
      </c>
      <c r="I20" s="39">
        <f t="shared" si="0"/>
        <v>304.40149293040804</v>
      </c>
      <c r="J20" s="39">
        <v>9300</v>
      </c>
      <c r="K20" s="47">
        <f t="shared" si="1"/>
        <v>6.8891440423719391E-2</v>
      </c>
      <c r="L20" s="39">
        <v>900</v>
      </c>
      <c r="M20" s="39">
        <v>0</v>
      </c>
      <c r="N20" s="39">
        <f t="shared" si="2"/>
        <v>8400</v>
      </c>
      <c r="O20" s="47">
        <f t="shared" si="3"/>
        <v>6.22245268343272E-2</v>
      </c>
      <c r="P20" s="40">
        <f t="shared" si="4"/>
        <v>13499.5</v>
      </c>
      <c r="Q20" s="41">
        <f t="shared" si="5"/>
        <v>1874.9305555555557</v>
      </c>
      <c r="R20" s="41">
        <f t="shared" si="6"/>
        <v>87746.75</v>
      </c>
    </row>
    <row r="21" spans="1:18" s="14" customFormat="1" ht="15" x14ac:dyDescent="0.2">
      <c r="A21" s="14">
        <v>1</v>
      </c>
      <c r="B21" s="37" t="s">
        <v>31</v>
      </c>
      <c r="C21" s="35">
        <v>109</v>
      </c>
      <c r="D21" s="37" t="s">
        <v>32</v>
      </c>
      <c r="E21" s="37" t="s">
        <v>33</v>
      </c>
      <c r="F21" s="38">
        <v>38.700000000000003</v>
      </c>
      <c r="G21" s="38">
        <v>416.5668</v>
      </c>
      <c r="H21" s="39">
        <v>134995</v>
      </c>
      <c r="I21" s="39">
        <f t="shared" si="0"/>
        <v>324.06567206027938</v>
      </c>
      <c r="J21" s="39">
        <v>9300</v>
      </c>
      <c r="K21" s="47">
        <f t="shared" si="1"/>
        <v>6.8891440423719391E-2</v>
      </c>
      <c r="L21" s="39">
        <v>900</v>
      </c>
      <c r="M21" s="39">
        <v>0</v>
      </c>
      <c r="N21" s="39">
        <f t="shared" si="2"/>
        <v>8400</v>
      </c>
      <c r="O21" s="47">
        <f t="shared" si="3"/>
        <v>6.22245268343272E-2</v>
      </c>
      <c r="P21" s="40">
        <f t="shared" si="4"/>
        <v>13499.5</v>
      </c>
      <c r="Q21" s="41">
        <f t="shared" si="5"/>
        <v>1874.9305555555557</v>
      </c>
      <c r="R21" s="41">
        <f t="shared" si="6"/>
        <v>87746.75</v>
      </c>
    </row>
    <row r="22" spans="1:18" s="14" customFormat="1" ht="15" x14ac:dyDescent="0.2">
      <c r="A22" s="14">
        <v>1</v>
      </c>
      <c r="B22" s="37" t="s">
        <v>31</v>
      </c>
      <c r="C22" s="35">
        <v>111</v>
      </c>
      <c r="D22" s="37" t="s">
        <v>32</v>
      </c>
      <c r="E22" s="37" t="s">
        <v>33</v>
      </c>
      <c r="F22" s="38">
        <v>40.6</v>
      </c>
      <c r="G22" s="38">
        <v>437.01839999999999</v>
      </c>
      <c r="H22" s="39">
        <v>134995</v>
      </c>
      <c r="I22" s="39">
        <f t="shared" si="0"/>
        <v>308.90003716090672</v>
      </c>
      <c r="J22" s="39">
        <v>9300</v>
      </c>
      <c r="K22" s="47">
        <f t="shared" si="1"/>
        <v>6.8891440423719391E-2</v>
      </c>
      <c r="L22" s="39">
        <v>900</v>
      </c>
      <c r="M22" s="39">
        <v>0</v>
      </c>
      <c r="N22" s="39">
        <f t="shared" si="2"/>
        <v>8400</v>
      </c>
      <c r="O22" s="47">
        <f t="shared" si="3"/>
        <v>6.22245268343272E-2</v>
      </c>
      <c r="P22" s="40">
        <f t="shared" si="4"/>
        <v>13499.5</v>
      </c>
      <c r="Q22" s="41">
        <f t="shared" si="5"/>
        <v>1874.9305555555557</v>
      </c>
      <c r="R22" s="41">
        <f t="shared" si="6"/>
        <v>87746.75</v>
      </c>
    </row>
    <row r="23" spans="1:18" s="14" customFormat="1" ht="16.5" hidden="1" customHeight="1" x14ac:dyDescent="0.2">
      <c r="A23" s="14">
        <v>0</v>
      </c>
      <c r="B23" s="51" t="s">
        <v>34</v>
      </c>
      <c r="C23" s="52">
        <v>206</v>
      </c>
      <c r="D23" s="51" t="s">
        <v>35</v>
      </c>
      <c r="E23" s="51" t="s">
        <v>33</v>
      </c>
      <c r="F23" s="53">
        <v>41.2</v>
      </c>
      <c r="G23" s="53">
        <v>443.47680000000003</v>
      </c>
      <c r="H23" s="54">
        <v>134995</v>
      </c>
      <c r="I23" s="54">
        <f t="shared" si="0"/>
        <v>304.40149293040804</v>
      </c>
      <c r="J23" s="54">
        <v>9300</v>
      </c>
      <c r="K23" s="55">
        <f t="shared" si="1"/>
        <v>6.8891440423719391E-2</v>
      </c>
      <c r="L23" s="54">
        <v>900</v>
      </c>
      <c r="M23" s="54">
        <v>0</v>
      </c>
      <c r="N23" s="54">
        <f t="shared" si="2"/>
        <v>8400</v>
      </c>
      <c r="O23" s="55">
        <f t="shared" si="3"/>
        <v>6.22245268343272E-2</v>
      </c>
      <c r="P23" s="56">
        <f t="shared" si="4"/>
        <v>13499.5</v>
      </c>
      <c r="Q23" s="57">
        <f t="shared" si="5"/>
        <v>1874.9305555555557</v>
      </c>
      <c r="R23" s="57">
        <f t="shared" si="6"/>
        <v>87746.75</v>
      </c>
    </row>
    <row r="24" spans="1:18" s="14" customFormat="1" ht="15" x14ac:dyDescent="0.2">
      <c r="A24" s="14">
        <v>1</v>
      </c>
      <c r="B24" s="37" t="s">
        <v>31</v>
      </c>
      <c r="C24" s="35">
        <v>207</v>
      </c>
      <c r="D24" s="37" t="s">
        <v>35</v>
      </c>
      <c r="E24" s="37" t="s">
        <v>33</v>
      </c>
      <c r="F24" s="38">
        <v>37.6</v>
      </c>
      <c r="G24" s="38">
        <v>404.72640000000001</v>
      </c>
      <c r="H24" s="39">
        <v>134995</v>
      </c>
      <c r="I24" s="39">
        <f t="shared" si="0"/>
        <v>333.54631672161736</v>
      </c>
      <c r="J24" s="39">
        <v>9300</v>
      </c>
      <c r="K24" s="47">
        <f t="shared" si="1"/>
        <v>6.8891440423719391E-2</v>
      </c>
      <c r="L24" s="39">
        <v>900</v>
      </c>
      <c r="M24" s="39">
        <v>0</v>
      </c>
      <c r="N24" s="39">
        <f t="shared" si="2"/>
        <v>8400</v>
      </c>
      <c r="O24" s="47">
        <f t="shared" si="3"/>
        <v>6.22245268343272E-2</v>
      </c>
      <c r="P24" s="40">
        <f t="shared" si="4"/>
        <v>13499.5</v>
      </c>
      <c r="Q24" s="41">
        <f t="shared" si="5"/>
        <v>1874.9305555555557</v>
      </c>
      <c r="R24" s="41">
        <f t="shared" si="6"/>
        <v>87746.75</v>
      </c>
    </row>
    <row r="25" spans="1:18" s="14" customFormat="1" ht="15" x14ac:dyDescent="0.2">
      <c r="A25" s="14">
        <v>1</v>
      </c>
      <c r="B25" s="37" t="s">
        <v>31</v>
      </c>
      <c r="C25" s="35">
        <v>208</v>
      </c>
      <c r="D25" s="37" t="s">
        <v>35</v>
      </c>
      <c r="E25" s="37" t="s">
        <v>33</v>
      </c>
      <c r="F25" s="38">
        <v>39.6</v>
      </c>
      <c r="G25" s="38">
        <v>426.25439999999998</v>
      </c>
      <c r="H25" s="39">
        <v>134995</v>
      </c>
      <c r="I25" s="39">
        <f t="shared" si="0"/>
        <v>316.70054314981854</v>
      </c>
      <c r="J25" s="39">
        <v>9300</v>
      </c>
      <c r="K25" s="47">
        <f t="shared" si="1"/>
        <v>6.8891440423719391E-2</v>
      </c>
      <c r="L25" s="39">
        <v>900</v>
      </c>
      <c r="M25" s="39">
        <v>0</v>
      </c>
      <c r="N25" s="39">
        <f t="shared" si="2"/>
        <v>8400</v>
      </c>
      <c r="O25" s="47">
        <f t="shared" si="3"/>
        <v>6.22245268343272E-2</v>
      </c>
      <c r="P25" s="40">
        <f t="shared" si="4"/>
        <v>13499.5</v>
      </c>
      <c r="Q25" s="41">
        <f t="shared" si="5"/>
        <v>1874.9305555555557</v>
      </c>
      <c r="R25" s="41">
        <f t="shared" si="6"/>
        <v>87746.75</v>
      </c>
    </row>
    <row r="26" spans="1:18" s="14" customFormat="1" ht="15" x14ac:dyDescent="0.2">
      <c r="A26" s="14">
        <v>1</v>
      </c>
      <c r="B26" s="42" t="s">
        <v>31</v>
      </c>
      <c r="C26" s="36">
        <v>212</v>
      </c>
      <c r="D26" s="42" t="s">
        <v>35</v>
      </c>
      <c r="E26" s="42" t="s">
        <v>36</v>
      </c>
      <c r="F26" s="43">
        <v>62.8</v>
      </c>
      <c r="G26" s="43">
        <v>675.97919999999988</v>
      </c>
      <c r="H26" s="44">
        <v>167995</v>
      </c>
      <c r="I26" s="44">
        <f t="shared" si="0"/>
        <v>248.52096040824929</v>
      </c>
      <c r="J26" s="44">
        <v>10740</v>
      </c>
      <c r="K26" s="48">
        <f t="shared" si="1"/>
        <v>6.3930474121253605E-2</v>
      </c>
      <c r="L26" s="44">
        <v>1000</v>
      </c>
      <c r="M26" s="44">
        <v>0</v>
      </c>
      <c r="N26" s="44">
        <f t="shared" si="2"/>
        <v>9740</v>
      </c>
      <c r="O26" s="48">
        <f t="shared" si="3"/>
        <v>5.7977916009405044E-2</v>
      </c>
      <c r="P26" s="45">
        <f t="shared" si="4"/>
        <v>16799.5</v>
      </c>
      <c r="Q26" s="46">
        <f t="shared" si="5"/>
        <v>2333.2638888888887</v>
      </c>
      <c r="R26" s="46">
        <f t="shared" si="6"/>
        <v>109196.75</v>
      </c>
    </row>
    <row r="27" spans="1:18" s="14" customFormat="1" ht="15" x14ac:dyDescent="0.2">
      <c r="A27" s="14">
        <v>1</v>
      </c>
      <c r="B27" s="37" t="s">
        <v>31</v>
      </c>
      <c r="C27" s="35">
        <v>301</v>
      </c>
      <c r="D27" s="37" t="s">
        <v>37</v>
      </c>
      <c r="E27" s="37" t="s">
        <v>33</v>
      </c>
      <c r="F27" s="38">
        <v>40.6</v>
      </c>
      <c r="G27" s="38">
        <v>437.01839999999999</v>
      </c>
      <c r="H27" s="39">
        <v>134995</v>
      </c>
      <c r="I27" s="39">
        <f t="shared" si="0"/>
        <v>308.90003716090672</v>
      </c>
      <c r="J27" s="39">
        <v>9300</v>
      </c>
      <c r="K27" s="47">
        <f t="shared" si="1"/>
        <v>6.8891440423719391E-2</v>
      </c>
      <c r="L27" s="39">
        <v>900</v>
      </c>
      <c r="M27" s="39">
        <v>0</v>
      </c>
      <c r="N27" s="39">
        <f t="shared" si="2"/>
        <v>8400</v>
      </c>
      <c r="O27" s="47">
        <f t="shared" si="3"/>
        <v>6.22245268343272E-2</v>
      </c>
      <c r="P27" s="40">
        <f t="shared" si="4"/>
        <v>13499.5</v>
      </c>
      <c r="Q27" s="41">
        <f t="shared" si="5"/>
        <v>1874.9305555555557</v>
      </c>
      <c r="R27" s="41">
        <f t="shared" si="6"/>
        <v>87746.75</v>
      </c>
    </row>
    <row r="28" spans="1:18" s="14" customFormat="1" ht="15" x14ac:dyDescent="0.2">
      <c r="A28" s="14">
        <v>1</v>
      </c>
      <c r="B28" s="37" t="s">
        <v>31</v>
      </c>
      <c r="C28" s="35">
        <v>305</v>
      </c>
      <c r="D28" s="37" t="s">
        <v>37</v>
      </c>
      <c r="E28" s="37" t="s">
        <v>33</v>
      </c>
      <c r="F28" s="38">
        <v>37.299999999999997</v>
      </c>
      <c r="G28" s="38">
        <v>401.49719999999996</v>
      </c>
      <c r="H28" s="39">
        <v>134995</v>
      </c>
      <c r="I28" s="39">
        <f t="shared" si="0"/>
        <v>336.22899487219343</v>
      </c>
      <c r="J28" s="39">
        <v>9300</v>
      </c>
      <c r="K28" s="47">
        <f t="shared" si="1"/>
        <v>6.8891440423719391E-2</v>
      </c>
      <c r="L28" s="39">
        <v>900</v>
      </c>
      <c r="M28" s="39">
        <v>0</v>
      </c>
      <c r="N28" s="39">
        <f t="shared" si="2"/>
        <v>8400</v>
      </c>
      <c r="O28" s="47">
        <f t="shared" si="3"/>
        <v>6.22245268343272E-2</v>
      </c>
      <c r="P28" s="40">
        <f t="shared" si="4"/>
        <v>13499.5</v>
      </c>
      <c r="Q28" s="41">
        <f t="shared" si="5"/>
        <v>1874.9305555555557</v>
      </c>
      <c r="R28" s="41">
        <f t="shared" si="6"/>
        <v>87746.75</v>
      </c>
    </row>
    <row r="29" spans="1:18" s="14" customFormat="1" ht="15" x14ac:dyDescent="0.2">
      <c r="A29" s="14">
        <v>1</v>
      </c>
      <c r="B29" s="37" t="s">
        <v>31</v>
      </c>
      <c r="C29" s="35">
        <v>309</v>
      </c>
      <c r="D29" s="37" t="s">
        <v>37</v>
      </c>
      <c r="E29" s="37" t="s">
        <v>33</v>
      </c>
      <c r="F29" s="38">
        <v>38.700000000000003</v>
      </c>
      <c r="G29" s="38">
        <v>416.5668</v>
      </c>
      <c r="H29" s="39">
        <v>134995</v>
      </c>
      <c r="I29" s="39">
        <f t="shared" si="0"/>
        <v>324.06567206027938</v>
      </c>
      <c r="J29" s="39">
        <v>9300</v>
      </c>
      <c r="K29" s="47">
        <f t="shared" si="1"/>
        <v>6.8891440423719391E-2</v>
      </c>
      <c r="L29" s="39">
        <v>900</v>
      </c>
      <c r="M29" s="39">
        <v>0</v>
      </c>
      <c r="N29" s="39">
        <f t="shared" si="2"/>
        <v>8400</v>
      </c>
      <c r="O29" s="47">
        <f t="shared" si="3"/>
        <v>6.22245268343272E-2</v>
      </c>
      <c r="P29" s="40">
        <f t="shared" si="4"/>
        <v>13499.5</v>
      </c>
      <c r="Q29" s="41">
        <f t="shared" si="5"/>
        <v>1874.9305555555557</v>
      </c>
      <c r="R29" s="41">
        <f t="shared" si="6"/>
        <v>87746.75</v>
      </c>
    </row>
    <row r="30" spans="1:18" s="14" customFormat="1" ht="15" hidden="1" x14ac:dyDescent="0.2">
      <c r="A30" s="14">
        <v>1</v>
      </c>
      <c r="B30" s="58" t="s">
        <v>34</v>
      </c>
      <c r="C30" s="59">
        <v>310</v>
      </c>
      <c r="D30" s="58" t="s">
        <v>37</v>
      </c>
      <c r="E30" s="58" t="s">
        <v>36</v>
      </c>
      <c r="F30" s="60">
        <v>62.1</v>
      </c>
      <c r="G30" s="60">
        <v>668.44439999999997</v>
      </c>
      <c r="H30" s="61">
        <v>167995</v>
      </c>
      <c r="I30" s="61">
        <f t="shared" ref="I30:I38" si="7">H30/G30</f>
        <v>251.32232389111198</v>
      </c>
      <c r="J30" s="61">
        <v>10740</v>
      </c>
      <c r="K30" s="62">
        <f t="shared" ref="K30:K38" si="8">J30/H30</f>
        <v>6.3930474121253605E-2</v>
      </c>
      <c r="L30" s="61">
        <v>1000</v>
      </c>
      <c r="M30" s="61">
        <v>0</v>
      </c>
      <c r="N30" s="61">
        <f t="shared" ref="N30:N38" si="9">J30-L30-M30</f>
        <v>9740</v>
      </c>
      <c r="O30" s="62">
        <f t="shared" ref="O30:O38" si="10">N30/H30</f>
        <v>5.7977916009405044E-2</v>
      </c>
      <c r="P30" s="63">
        <f t="shared" si="4"/>
        <v>16799.5</v>
      </c>
      <c r="Q30" s="64">
        <f t="shared" si="5"/>
        <v>2333.2638888888887</v>
      </c>
      <c r="R30" s="64">
        <f t="shared" si="6"/>
        <v>109196.75</v>
      </c>
    </row>
    <row r="31" spans="1:18" s="14" customFormat="1" ht="15" x14ac:dyDescent="0.2">
      <c r="A31" s="14">
        <v>1</v>
      </c>
      <c r="B31" s="37" t="s">
        <v>31</v>
      </c>
      <c r="C31" s="35">
        <v>311</v>
      </c>
      <c r="D31" s="37" t="s">
        <v>37</v>
      </c>
      <c r="E31" s="37" t="s">
        <v>33</v>
      </c>
      <c r="F31" s="38">
        <v>41.4</v>
      </c>
      <c r="G31" s="38">
        <v>445.62959999999998</v>
      </c>
      <c r="H31" s="39">
        <v>134995</v>
      </c>
      <c r="I31" s="39">
        <f t="shared" si="7"/>
        <v>302.9309543172177</v>
      </c>
      <c r="J31" s="39">
        <v>9300</v>
      </c>
      <c r="K31" s="47">
        <f t="shared" si="8"/>
        <v>6.8891440423719391E-2</v>
      </c>
      <c r="L31" s="39">
        <v>900</v>
      </c>
      <c r="M31" s="39">
        <v>0</v>
      </c>
      <c r="N31" s="39">
        <f t="shared" si="9"/>
        <v>8400</v>
      </c>
      <c r="O31" s="47">
        <f t="shared" si="10"/>
        <v>6.22245268343272E-2</v>
      </c>
      <c r="P31" s="40">
        <f t="shared" si="4"/>
        <v>13499.5</v>
      </c>
      <c r="Q31" s="41">
        <f t="shared" si="5"/>
        <v>1874.9305555555557</v>
      </c>
      <c r="R31" s="41">
        <f t="shared" si="6"/>
        <v>87746.75</v>
      </c>
    </row>
    <row r="32" spans="1:18" s="14" customFormat="1" ht="15" x14ac:dyDescent="0.2">
      <c r="A32" s="14">
        <v>1</v>
      </c>
      <c r="B32" s="37" t="s">
        <v>31</v>
      </c>
      <c r="C32" s="35">
        <v>402</v>
      </c>
      <c r="D32" s="37" t="s">
        <v>38</v>
      </c>
      <c r="E32" s="37" t="s">
        <v>33</v>
      </c>
      <c r="F32" s="38">
        <v>37.299999999999997</v>
      </c>
      <c r="G32" s="38">
        <v>401.49719999999996</v>
      </c>
      <c r="H32" s="39">
        <v>134995</v>
      </c>
      <c r="I32" s="39">
        <f t="shared" si="7"/>
        <v>336.22899487219343</v>
      </c>
      <c r="J32" s="39">
        <v>9300</v>
      </c>
      <c r="K32" s="47">
        <f t="shared" si="8"/>
        <v>6.8891440423719391E-2</v>
      </c>
      <c r="L32" s="39">
        <v>900</v>
      </c>
      <c r="M32" s="39">
        <v>0</v>
      </c>
      <c r="N32" s="39">
        <f t="shared" si="9"/>
        <v>8400</v>
      </c>
      <c r="O32" s="47">
        <f t="shared" si="10"/>
        <v>6.22245268343272E-2</v>
      </c>
      <c r="P32" s="40">
        <f t="shared" si="4"/>
        <v>13499.5</v>
      </c>
      <c r="Q32" s="41">
        <f t="shared" si="5"/>
        <v>1874.9305555555557</v>
      </c>
      <c r="R32" s="41">
        <f t="shared" si="6"/>
        <v>87746.75</v>
      </c>
    </row>
    <row r="33" spans="1:18" s="14" customFormat="1" ht="15" x14ac:dyDescent="0.2">
      <c r="A33" s="14">
        <v>1</v>
      </c>
      <c r="B33" s="65" t="s">
        <v>39</v>
      </c>
      <c r="C33" s="66">
        <v>403</v>
      </c>
      <c r="D33" s="65" t="s">
        <v>38</v>
      </c>
      <c r="E33" s="65" t="s">
        <v>33</v>
      </c>
      <c r="F33" s="67">
        <v>40.799999999999997</v>
      </c>
      <c r="G33" s="67">
        <v>439.17119999999994</v>
      </c>
      <c r="H33" s="68">
        <v>134995</v>
      </c>
      <c r="I33" s="68">
        <f t="shared" si="7"/>
        <v>307.38582129247095</v>
      </c>
      <c r="J33" s="68">
        <v>9300</v>
      </c>
      <c r="K33" s="69">
        <f t="shared" si="8"/>
        <v>6.8891440423719391E-2</v>
      </c>
      <c r="L33" s="68">
        <v>900</v>
      </c>
      <c r="M33" s="68">
        <v>0</v>
      </c>
      <c r="N33" s="68">
        <f t="shared" si="9"/>
        <v>8400</v>
      </c>
      <c r="O33" s="69">
        <f t="shared" si="10"/>
        <v>6.22245268343272E-2</v>
      </c>
      <c r="P33" s="70">
        <f t="shared" si="4"/>
        <v>13499.5</v>
      </c>
      <c r="Q33" s="71">
        <f t="shared" si="5"/>
        <v>1874.9305555555557</v>
      </c>
      <c r="R33" s="71">
        <f t="shared" si="6"/>
        <v>87746.75</v>
      </c>
    </row>
    <row r="34" spans="1:18" s="14" customFormat="1" ht="15" x14ac:dyDescent="0.2">
      <c r="A34" s="14">
        <v>1</v>
      </c>
      <c r="B34" s="37" t="s">
        <v>31</v>
      </c>
      <c r="C34" s="35">
        <v>407</v>
      </c>
      <c r="D34" s="37" t="s">
        <v>38</v>
      </c>
      <c r="E34" s="37" t="s">
        <v>33</v>
      </c>
      <c r="F34" s="38">
        <v>37.6</v>
      </c>
      <c r="G34" s="38">
        <v>404.72640000000001</v>
      </c>
      <c r="H34" s="39">
        <v>134995</v>
      </c>
      <c r="I34" s="39">
        <f t="shared" si="7"/>
        <v>333.54631672161736</v>
      </c>
      <c r="J34" s="39">
        <v>9300</v>
      </c>
      <c r="K34" s="47">
        <f t="shared" si="8"/>
        <v>6.8891440423719391E-2</v>
      </c>
      <c r="L34" s="39">
        <v>900</v>
      </c>
      <c r="M34" s="39">
        <v>0</v>
      </c>
      <c r="N34" s="39">
        <f t="shared" si="9"/>
        <v>8400</v>
      </c>
      <c r="O34" s="47">
        <f t="shared" si="10"/>
        <v>6.22245268343272E-2</v>
      </c>
      <c r="P34" s="40">
        <f t="shared" si="4"/>
        <v>13499.5</v>
      </c>
      <c r="Q34" s="41">
        <f t="shared" si="5"/>
        <v>1874.9305555555557</v>
      </c>
      <c r="R34" s="41">
        <f t="shared" si="6"/>
        <v>87746.75</v>
      </c>
    </row>
    <row r="35" spans="1:18" s="14" customFormat="1" ht="15" x14ac:dyDescent="0.2">
      <c r="A35" s="14">
        <v>1</v>
      </c>
      <c r="B35" s="51" t="s">
        <v>40</v>
      </c>
      <c r="C35" s="52">
        <v>411</v>
      </c>
      <c r="D35" s="51" t="s">
        <v>38</v>
      </c>
      <c r="E35" s="51" t="s">
        <v>33</v>
      </c>
      <c r="F35" s="53">
        <v>41.4</v>
      </c>
      <c r="G35" s="53">
        <v>445.62959999999998</v>
      </c>
      <c r="H35" s="54">
        <v>134995</v>
      </c>
      <c r="I35" s="54">
        <f t="shared" si="7"/>
        <v>302.9309543172177</v>
      </c>
      <c r="J35" s="54">
        <v>9300</v>
      </c>
      <c r="K35" s="55">
        <f t="shared" si="8"/>
        <v>6.8891440423719391E-2</v>
      </c>
      <c r="L35" s="54">
        <v>900</v>
      </c>
      <c r="M35" s="54">
        <v>0</v>
      </c>
      <c r="N35" s="54">
        <f t="shared" si="9"/>
        <v>8400</v>
      </c>
      <c r="O35" s="55">
        <f t="shared" si="10"/>
        <v>6.22245268343272E-2</v>
      </c>
      <c r="P35" s="56">
        <f t="shared" si="4"/>
        <v>13499.5</v>
      </c>
      <c r="Q35" s="57">
        <f t="shared" si="5"/>
        <v>1874.9305555555557</v>
      </c>
      <c r="R35" s="57">
        <f t="shared" si="6"/>
        <v>87746.75</v>
      </c>
    </row>
    <row r="36" spans="1:18" s="14" customFormat="1" ht="15" x14ac:dyDescent="0.2">
      <c r="A36" s="14">
        <v>1</v>
      </c>
      <c r="B36" s="37" t="s">
        <v>31</v>
      </c>
      <c r="C36" s="35">
        <v>504</v>
      </c>
      <c r="D36" s="37" t="s">
        <v>41</v>
      </c>
      <c r="E36" s="37" t="s">
        <v>33</v>
      </c>
      <c r="F36" s="38">
        <v>37</v>
      </c>
      <c r="G36" s="38">
        <v>398.26799999999997</v>
      </c>
      <c r="H36" s="39">
        <v>134995</v>
      </c>
      <c r="I36" s="39">
        <f t="shared" si="7"/>
        <v>338.95517591169767</v>
      </c>
      <c r="J36" s="39">
        <v>9300</v>
      </c>
      <c r="K36" s="47">
        <f t="shared" si="8"/>
        <v>6.8891440423719391E-2</v>
      </c>
      <c r="L36" s="39">
        <v>900</v>
      </c>
      <c r="M36" s="39">
        <v>0</v>
      </c>
      <c r="N36" s="39">
        <f t="shared" si="9"/>
        <v>8400</v>
      </c>
      <c r="O36" s="47">
        <f t="shared" si="10"/>
        <v>6.22245268343272E-2</v>
      </c>
      <c r="P36" s="40">
        <f t="shared" si="4"/>
        <v>13499.5</v>
      </c>
      <c r="Q36" s="41">
        <f t="shared" si="5"/>
        <v>1874.9305555555557</v>
      </c>
      <c r="R36" s="41">
        <f t="shared" si="6"/>
        <v>87746.75</v>
      </c>
    </row>
    <row r="37" spans="1:18" s="14" customFormat="1" ht="15" x14ac:dyDescent="0.2">
      <c r="A37" s="14">
        <v>1</v>
      </c>
      <c r="B37" s="37" t="s">
        <v>31</v>
      </c>
      <c r="C37" s="35">
        <v>507</v>
      </c>
      <c r="D37" s="37" t="s">
        <v>41</v>
      </c>
      <c r="E37" s="37" t="s">
        <v>33</v>
      </c>
      <c r="F37" s="38">
        <v>37.6</v>
      </c>
      <c r="G37" s="38">
        <v>404.72640000000001</v>
      </c>
      <c r="H37" s="39">
        <v>134995</v>
      </c>
      <c r="I37" s="39">
        <f t="shared" si="7"/>
        <v>333.54631672161736</v>
      </c>
      <c r="J37" s="39">
        <v>9300</v>
      </c>
      <c r="K37" s="47">
        <f t="shared" si="8"/>
        <v>6.8891440423719391E-2</v>
      </c>
      <c r="L37" s="39">
        <v>900</v>
      </c>
      <c r="M37" s="39">
        <v>0</v>
      </c>
      <c r="N37" s="39">
        <f t="shared" si="9"/>
        <v>8400</v>
      </c>
      <c r="O37" s="47">
        <f t="shared" si="10"/>
        <v>6.22245268343272E-2</v>
      </c>
      <c r="P37" s="40">
        <f t="shared" si="4"/>
        <v>13499.5</v>
      </c>
      <c r="Q37" s="41">
        <f t="shared" si="5"/>
        <v>1874.9305555555557</v>
      </c>
      <c r="R37" s="41">
        <f t="shared" si="6"/>
        <v>87746.75</v>
      </c>
    </row>
    <row r="38" spans="1:18" s="14" customFormat="1" ht="15" x14ac:dyDescent="0.2">
      <c r="A38" s="14">
        <v>1</v>
      </c>
      <c r="B38" s="37" t="s">
        <v>31</v>
      </c>
      <c r="C38" s="35">
        <v>513</v>
      </c>
      <c r="D38" s="37" t="s">
        <v>41</v>
      </c>
      <c r="E38" s="37" t="s">
        <v>33</v>
      </c>
      <c r="F38" s="38">
        <v>42.1</v>
      </c>
      <c r="G38" s="38">
        <v>453.1644</v>
      </c>
      <c r="H38" s="39">
        <v>134995</v>
      </c>
      <c r="I38" s="39">
        <f t="shared" si="7"/>
        <v>297.89409759460364</v>
      </c>
      <c r="J38" s="39">
        <v>9300</v>
      </c>
      <c r="K38" s="47">
        <f t="shared" si="8"/>
        <v>6.8891440423719391E-2</v>
      </c>
      <c r="L38" s="39">
        <v>900</v>
      </c>
      <c r="M38" s="39">
        <v>0</v>
      </c>
      <c r="N38" s="39">
        <f t="shared" si="9"/>
        <v>8400</v>
      </c>
      <c r="O38" s="47">
        <f t="shared" si="10"/>
        <v>6.22245268343272E-2</v>
      </c>
      <c r="P38" s="40">
        <f t="shared" si="4"/>
        <v>13499.5</v>
      </c>
      <c r="Q38" s="41">
        <f t="shared" si="5"/>
        <v>1874.9305555555557</v>
      </c>
      <c r="R38" s="41">
        <f t="shared" si="6"/>
        <v>87746.75</v>
      </c>
    </row>
    <row r="39" spans="1:18" s="14" customFormat="1" ht="15" x14ac:dyDescent="0.2">
      <c r="A39" s="14">
        <v>1</v>
      </c>
      <c r="B39" s="65" t="s">
        <v>39</v>
      </c>
      <c r="C39" s="66">
        <v>603</v>
      </c>
      <c r="D39" s="65" t="s">
        <v>42</v>
      </c>
      <c r="E39" s="65" t="s">
        <v>33</v>
      </c>
      <c r="F39" s="67">
        <v>40.799999999999997</v>
      </c>
      <c r="G39" s="67">
        <v>439.17119999999994</v>
      </c>
      <c r="H39" s="68">
        <v>134995</v>
      </c>
      <c r="I39" s="68">
        <f t="shared" ref="I39:I42" si="11">H39/G39</f>
        <v>307.38582129247095</v>
      </c>
      <c r="J39" s="68">
        <v>9300</v>
      </c>
      <c r="K39" s="69">
        <f t="shared" ref="K39:K42" si="12">J39/H39</f>
        <v>6.8891440423719391E-2</v>
      </c>
      <c r="L39" s="68">
        <v>900</v>
      </c>
      <c r="M39" s="68">
        <v>0</v>
      </c>
      <c r="N39" s="68">
        <f t="shared" ref="N39:N42" si="13">J39-L39-M39</f>
        <v>8400</v>
      </c>
      <c r="O39" s="69">
        <f t="shared" ref="O39:O42" si="14">N39/H39</f>
        <v>6.22245268343272E-2</v>
      </c>
      <c r="P39" s="70">
        <f t="shared" si="4"/>
        <v>13499.5</v>
      </c>
      <c r="Q39" s="71">
        <f t="shared" si="5"/>
        <v>1874.9305555555557</v>
      </c>
      <c r="R39" s="71">
        <f t="shared" si="6"/>
        <v>87746.75</v>
      </c>
    </row>
    <row r="40" spans="1:18" s="14" customFormat="1" ht="15" x14ac:dyDescent="0.2">
      <c r="A40" s="14">
        <v>1</v>
      </c>
      <c r="B40" s="37" t="s">
        <v>31</v>
      </c>
      <c r="C40" s="35">
        <v>605</v>
      </c>
      <c r="D40" s="37" t="s">
        <v>42</v>
      </c>
      <c r="E40" s="37" t="s">
        <v>33</v>
      </c>
      <c r="F40" s="38">
        <v>37.299999999999997</v>
      </c>
      <c r="G40" s="38">
        <v>401.49719999999996</v>
      </c>
      <c r="H40" s="39">
        <v>134995</v>
      </c>
      <c r="I40" s="39">
        <f t="shared" si="11"/>
        <v>336.22899487219343</v>
      </c>
      <c r="J40" s="39">
        <v>9300</v>
      </c>
      <c r="K40" s="47">
        <f t="shared" si="12"/>
        <v>6.8891440423719391E-2</v>
      </c>
      <c r="L40" s="39">
        <v>900</v>
      </c>
      <c r="M40" s="39">
        <v>0</v>
      </c>
      <c r="N40" s="39">
        <f t="shared" si="13"/>
        <v>8400</v>
      </c>
      <c r="O40" s="47">
        <f t="shared" si="14"/>
        <v>6.22245268343272E-2</v>
      </c>
      <c r="P40" s="40">
        <f t="shared" ref="P40:P42" si="15">H40*0.1</f>
        <v>13499.5</v>
      </c>
      <c r="Q40" s="41">
        <f t="shared" ref="Q40:Q42" si="16">(H40*0.25)/18</f>
        <v>1874.9305555555557</v>
      </c>
      <c r="R40" s="41">
        <f t="shared" ref="R40:R42" si="17">H40-P40-Q40*18</f>
        <v>87746.75</v>
      </c>
    </row>
    <row r="41" spans="1:18" s="14" customFormat="1" ht="15" x14ac:dyDescent="0.2">
      <c r="A41" s="14">
        <v>1</v>
      </c>
      <c r="B41" s="37" t="s">
        <v>31</v>
      </c>
      <c r="C41" s="35">
        <v>607</v>
      </c>
      <c r="D41" s="37" t="s">
        <v>42</v>
      </c>
      <c r="E41" s="37" t="s">
        <v>33</v>
      </c>
      <c r="F41" s="38">
        <v>37.6</v>
      </c>
      <c r="G41" s="38">
        <v>404.72640000000001</v>
      </c>
      <c r="H41" s="39">
        <v>134995</v>
      </c>
      <c r="I41" s="39">
        <f t="shared" si="11"/>
        <v>333.54631672161736</v>
      </c>
      <c r="J41" s="39">
        <v>9300</v>
      </c>
      <c r="K41" s="47">
        <f t="shared" si="12"/>
        <v>6.8891440423719391E-2</v>
      </c>
      <c r="L41" s="39">
        <v>900</v>
      </c>
      <c r="M41" s="39">
        <v>0</v>
      </c>
      <c r="N41" s="39">
        <f t="shared" si="13"/>
        <v>8400</v>
      </c>
      <c r="O41" s="47">
        <f t="shared" si="14"/>
        <v>6.22245268343272E-2</v>
      </c>
      <c r="P41" s="40">
        <f t="shared" si="15"/>
        <v>13499.5</v>
      </c>
      <c r="Q41" s="41">
        <f t="shared" si="16"/>
        <v>1874.9305555555557</v>
      </c>
      <c r="R41" s="41">
        <f t="shared" si="17"/>
        <v>87746.75</v>
      </c>
    </row>
    <row r="42" spans="1:18" s="14" customFormat="1" ht="15" x14ac:dyDescent="0.2">
      <c r="A42" s="14">
        <v>1</v>
      </c>
      <c r="B42" s="42" t="s">
        <v>31</v>
      </c>
      <c r="C42" s="36">
        <v>610</v>
      </c>
      <c r="D42" s="42" t="s">
        <v>42</v>
      </c>
      <c r="E42" s="42" t="s">
        <v>36</v>
      </c>
      <c r="F42" s="43">
        <v>62.1</v>
      </c>
      <c r="G42" s="43">
        <v>668.44439999999997</v>
      </c>
      <c r="H42" s="44">
        <v>167995</v>
      </c>
      <c r="I42" s="44">
        <f t="shared" si="11"/>
        <v>251.32232389111198</v>
      </c>
      <c r="J42" s="44">
        <v>10740</v>
      </c>
      <c r="K42" s="48">
        <f t="shared" si="12"/>
        <v>6.3930474121253605E-2</v>
      </c>
      <c r="L42" s="44">
        <v>1000</v>
      </c>
      <c r="M42" s="44">
        <v>0</v>
      </c>
      <c r="N42" s="44">
        <f t="shared" si="13"/>
        <v>9740</v>
      </c>
      <c r="O42" s="48">
        <f t="shared" si="14"/>
        <v>5.7977916009405044E-2</v>
      </c>
      <c r="P42" s="45">
        <f t="shared" si="15"/>
        <v>16799.5</v>
      </c>
      <c r="Q42" s="46">
        <f t="shared" si="16"/>
        <v>2333.2638888888887</v>
      </c>
      <c r="R42" s="46">
        <f t="shared" si="17"/>
        <v>109196.75</v>
      </c>
    </row>
    <row r="46" spans="1:18" ht="17.25" customHeight="1" x14ac:dyDescent="0.2">
      <c r="P46" s="73"/>
    </row>
    <row r="47" spans="1:18" ht="17.25" customHeight="1" x14ac:dyDescent="0.2">
      <c r="P47" s="73"/>
      <c r="Q47" s="72"/>
    </row>
    <row r="48" spans="1:18" ht="17.25" customHeight="1" x14ac:dyDescent="0.2">
      <c r="Q48" s="72"/>
    </row>
  </sheetData>
  <autoFilter ref="B17:R42" xr:uid="{FC3B57DB-4CC6-4429-9ED8-0E2125B0BA44}"/>
  <sortState xmlns:xlrd2="http://schemas.microsoft.com/office/spreadsheetml/2017/richdata2" ref="C18:R42">
    <sortCondition ref="C18:C42"/>
  </sortState>
  <mergeCells count="5">
    <mergeCell ref="C16:I16"/>
    <mergeCell ref="J16:K16"/>
    <mergeCell ref="L16:M16"/>
    <mergeCell ref="N16:O16"/>
    <mergeCell ref="P16:R16"/>
  </mergeCells>
  <printOptions horizontalCentered="1"/>
  <pageMargins left="0.23622047244094491" right="0.23622047244094491" top="0.15748031496062992" bottom="0.35433070866141736" header="0.31496062992125984" footer="0.31496062992125984"/>
  <pageSetup paperSize="9" scale="67" fitToHeight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A856A023DC5F4FA2B83C0FC76398F4" ma:contentTypeVersion="11" ma:contentTypeDescription="Create a new document." ma:contentTypeScope="" ma:versionID="b134969f962c0e86715635a3888757fa">
  <xsd:schema xmlns:xsd="http://www.w3.org/2001/XMLSchema" xmlns:xs="http://www.w3.org/2001/XMLSchema" xmlns:p="http://schemas.microsoft.com/office/2006/metadata/properties" xmlns:ns3="ae178474-5275-4af7-a808-91e31d6360a0" xmlns:ns4="90de2e97-5355-436f-bb5f-0dd61a83ab93" targetNamespace="http://schemas.microsoft.com/office/2006/metadata/properties" ma:root="true" ma:fieldsID="2446406414f0dc80880d5963d03ade3e" ns3:_="" ns4:_="">
    <xsd:import namespace="ae178474-5275-4af7-a808-91e31d6360a0"/>
    <xsd:import namespace="90de2e97-5355-436f-bb5f-0dd61a83ab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78474-5275-4af7-a808-91e31d6360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e2e97-5355-436f-bb5f-0dd61a83ab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F5DAC5-1A41-4BF3-A872-9C30874815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394B05-A45E-44B7-A5EE-B80CD999AD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72BDF4E-69A8-489F-B29B-6C60A7F578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178474-5275-4af7-a808-91e31d6360a0"/>
    <ds:schemaRef ds:uri="90de2e97-5355-436f-bb5f-0dd61a83ab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CROWN WORKS</vt:lpstr>
      <vt:lpstr>'CROWN WORKS'!Print_Titles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 Millard</dc:creator>
  <cp:keywords/>
  <dc:description/>
  <cp:lastModifiedBy>Microsoft Office User</cp:lastModifiedBy>
  <cp:revision/>
  <dcterms:created xsi:type="dcterms:W3CDTF">2020-03-30T14:08:27Z</dcterms:created>
  <dcterms:modified xsi:type="dcterms:W3CDTF">2024-10-17T08:50:27Z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0x0101001EA856A023DC5F4FA2B83C0FC76398F4</vt:lpwstr>
  </property>
</Properties>
</file>